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feevana\Desktop\угловка 2023-2025\"/>
    </mc:Choice>
  </mc:AlternateContent>
  <bookViews>
    <workbookView xWindow="0" yWindow="0" windowWidth="2880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35" i="1" l="1"/>
  <c r="J35" i="1"/>
  <c r="K35" i="1"/>
  <c r="L35" i="1"/>
  <c r="H35" i="1"/>
  <c r="G35" i="1"/>
  <c r="H40" i="1" l="1"/>
  <c r="J40" i="1"/>
  <c r="K40" i="1"/>
  <c r="L40" i="1"/>
  <c r="G40" i="1"/>
  <c r="H33" i="1"/>
  <c r="I33" i="1"/>
  <c r="J33" i="1"/>
  <c r="K33" i="1"/>
  <c r="L33" i="1"/>
  <c r="G33" i="1"/>
  <c r="H28" i="1"/>
  <c r="I28" i="1"/>
  <c r="J28" i="1"/>
  <c r="K28" i="1"/>
  <c r="L28" i="1"/>
  <c r="G28" i="1"/>
  <c r="H22" i="1"/>
  <c r="I22" i="1"/>
  <c r="J22" i="1"/>
  <c r="K22" i="1"/>
  <c r="L22" i="1"/>
  <c r="G22" i="1"/>
  <c r="H20" i="1"/>
  <c r="I20" i="1"/>
  <c r="J20" i="1"/>
  <c r="K20" i="1"/>
  <c r="L20" i="1"/>
  <c r="G20" i="1"/>
  <c r="H16" i="1"/>
  <c r="I16" i="1"/>
  <c r="J16" i="1"/>
  <c r="K16" i="1"/>
  <c r="L16" i="1"/>
  <c r="G16" i="1"/>
  <c r="H14" i="1"/>
  <c r="I14" i="1"/>
  <c r="J14" i="1"/>
  <c r="K14" i="1"/>
  <c r="L14" i="1"/>
  <c r="G14" i="1"/>
  <c r="H9" i="1"/>
  <c r="I9" i="1"/>
  <c r="J9" i="1"/>
  <c r="K9" i="1"/>
  <c r="L9" i="1"/>
  <c r="G9" i="1"/>
  <c r="H5" i="1"/>
  <c r="I5" i="1"/>
  <c r="J5" i="1"/>
  <c r="K5" i="1"/>
  <c r="L5" i="1"/>
  <c r="G5" i="1"/>
  <c r="I4" i="1" l="1"/>
  <c r="L4" i="1"/>
  <c r="K4" i="1"/>
  <c r="J4" i="1"/>
  <c r="H4" i="1"/>
  <c r="G4" i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<sst xmlns="http://schemas.openxmlformats.org/spreadsheetml/2006/main" count="174" uniqueCount="111">
  <si>
    <t>Номер п/п</t>
  </si>
  <si>
    <t>код</t>
  </si>
  <si>
    <t>Наименование
источника дохода бюджета</t>
  </si>
  <si>
    <t>Код главы главного администратора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</si>
  <si>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</si>
  <si>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</si>
  <si>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</si>
  <si>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2</t>
  </si>
  <si>
    <t>3</t>
  </si>
  <si>
    <t>1.00.00000.00.0000.000</t>
  </si>
  <si>
    <t>НАЛОГОВЫЕ И НЕНАЛОГОВЫЕ ДОХОДЫ</t>
  </si>
  <si>
    <t>1.01.00000.00.0000.000</t>
  </si>
  <si>
    <t>НАЛОГИ НА ПРИБЫЛЬ, ДОХОДЫ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</si>
  <si>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</si>
  <si>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</si>
  <si>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</si>
  <si>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Федеральная налоговая служба</t>
  </si>
  <si>
    <t>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</si>
  <si>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</si>
  <si>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</si>
  <si>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</si>
  <si>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1.03.00000.00.0000.000</t>
  </si>
  <si>
    <t>НАЛОГИ НА ТОВАРЫ (РАБОТЫ, УСЛУГИ), РЕАЛИЗУЕМЫЕ НА ТЕРРИТОРИИ РОССИЙСКОЙ ФЕДЕРАЦИИ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</si>
  <si>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</si>
  <si>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</si>
  <si>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</si>
  <si>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Федеральное казначейство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</si>
  <si>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</si>
  <si>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</si>
  <si>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</si>
  <si>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</si>
  <si>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</si>
  <si>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</si>
  <si>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1.05.00000.00.0000.000</t>
  </si>
  <si>
    <t>НАЛОГИ НА СОВОКУПНЫЙ ДОХОД</t>
  </si>
  <si>
    <t>10503010011000110</t>
  </si>
  <si>
    <t>Единый сельскохозяйственный налог (сумма платежа (перерасчёты, недоимка и задолженность по соответствующему платежу, в том числе по отменённому)</t>
  </si>
  <si>
    <t>1.06.00000.00.0000.000</t>
  </si>
  <si>
    <t>НАЛОГИ НА ИМУЩЕСТВО</t>
  </si>
  <si>
    <t>10601030130000110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</si>
  <si>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 </t>
  </si>
  <si>
    <t>10606033130000110</t>
  </si>
  <si>
    <t>Земельный налог с организаций, обладающих земельным участком, расположенным в границах городских поселений</t>
  </si>
  <si>
    <t>10606043130000110</t>
  </si>
  <si>
    <t xml:space="preserve">Земельный налог с физических лиц, обладающих земельным участком, расположенным в границах городских поселений </t>
  </si>
  <si>
    <t>1.08.00000.00.0000.000</t>
  </si>
  <si>
    <t>ГОСУДАРСТВЕННА ПОШЛИНА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</si>
  <si>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</si>
  <si>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</si>
  <si>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937</t>
  </si>
  <si>
    <t>Администрация Угловского городского поселения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</si>
  <si>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</si>
  <si>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</si>
  <si>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</si>
  <si>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</si>
  <si>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934</t>
  </si>
  <si>
    <t>Администрация Окуловского муниципального района</t>
  </si>
  <si>
    <t>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</si>
  <si>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</si>
  <si>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11105035130000120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</si>
  <si>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</si>
  <si>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11105075130000120</t>
  </si>
  <si>
    <t>Доходы от сдачи в аренду имущества, составляющего казну городских поселений (за исключением земельных участков)</t>
  </si>
  <si>
    <t>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</si>
  <si>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</si>
  <si>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1.14.00000.00.0000.000</t>
  </si>
  <si>
    <t>ДОХОДЫ ОТ ПРОДАЖИ МАТЕРИАЛЬНЫХ И НЕМАТЕРИАЛЬНЫХ АКТИВОВ</t>
  </si>
  <si>
    <t>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</si>
  <si>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</si>
  <si>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11406013130000430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</si>
  <si>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поселений</t>
  </si>
  <si>
    <t>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</si>
  <si>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</si>
  <si>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11406025130000430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</si>
  <si>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</si>
  <si>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1.16.00000.00.0000.000</t>
  </si>
  <si>
    <t>ШТРАФЫ, САНКЦИИ, ВОЗМЕЩЕНИЕ УЩЕРБА</t>
  </si>
  <si>
    <t>11607010130000140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</si>
  <si>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</si>
  <si>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1.17.00000.00.0000.000</t>
  </si>
  <si>
    <t>ПРОЧИЕ НЕНАЛОГОВЫЕ ДОХОДЫ</t>
  </si>
  <si>
    <t>11715030130000150</t>
  </si>
  <si>
    <t>Инициативные платежи, зачисляемые в бюджеты городских поселений</t>
  </si>
  <si>
    <t>2.02.00000.00.0000.000</t>
  </si>
  <si>
    <t>БЕЗВОЗМЕЗДНЫЕ ПОСТУПЛЕНИЯ</t>
  </si>
  <si>
    <t>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</si>
  <si>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</si>
  <si>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>2 02 20299 13 0000 150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</si>
  <si>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средств, поступивших от государственной корпорации - Фонда содействия реформированию жилищно-коммунального хозяйства</t>
  </si>
  <si>
    <t>2 02 20302 13 0000 150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</si>
  <si>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строительства, за счёт средств бюджетов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</si>
  <si>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</si>
  <si>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</si>
  <si>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2 02 29999 13 0000 150</t>
  </si>
  <si>
    <t>Прочие субсидии бюджетам городских поселений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</si>
  <si>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</si>
  <si>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</si>
  <si>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</si>
  <si>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</si>
  <si>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городских поселений</t>
  </si>
  <si>
    <t xml:space="preserve">                                                                                                                          Главный специалист-главный бухгалтер                                                         С.Е.Чернышева</t>
  </si>
  <si>
    <t>Кассовые поступления в текущем финансовом году (по состоянию на 01.10.2022 г.)</t>
  </si>
  <si>
    <t>Оценка исполнения 2022 г. (текущий финансовый год)</t>
  </si>
  <si>
    <t>на 2023 г. (очередной финансовый год)</t>
  </si>
  <si>
    <t>на 2024 г. (первый год планового периода)</t>
  </si>
  <si>
    <t>на 2025 г. (второй год планового периода)</t>
  </si>
  <si>
    <t>Прогноз доходов бюджета на 2022 г. (текущий финансовый год)</t>
  </si>
  <si>
    <t>11701050130000180</t>
  </si>
  <si>
    <t>11705050130000180</t>
  </si>
  <si>
    <t>Невыясненные поступления бюджетов городских поселений</t>
  </si>
  <si>
    <t>Прочие неналоговые доходы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</si>
</sst>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7E6E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49" fontId="2" fillId="2" borderId="8">
      <alignment horizontal="center" vertical="center"/>
      <protection locked="0"/>
    </xf>
    <xf numFmtId="49" fontId="2" fillId="0" borderId="9">
      <alignment horizontal="center" vertical="top" shrinkToFit="1"/>
      <protection locked="0"/>
    </xf>
    <xf numFmtId="49" fontId="2" fillId="2" borderId="10">
      <alignment horizontal="center" vertical="center"/>
      <protection locked="0"/>
    </xf>
    <xf numFmtId="4" fontId="2" fillId="0" borderId="9">
      <alignment horizontal="right" vertical="top" shrinkToFit="1"/>
      <protection locked="0"/>
    </xf>
  </cellStyleXfs>
  <cellXfs count="59">
    <xf numFmtId="0" fontId="0" fillId="0" borderId="0" xfId="0"/>
    <xf numFmtId="0" fontId="1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top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7" xfId="1" applyNumberFormat="1" applyFont="1" applyFill="1" applyBorder="1" applyAlignment="1" applyProtection="1">
      <alignment horizontal="center" vertical="top"/>
      <protection locked="0"/>
    </xf>
    <xf numFmtId="4" fontId="5" fillId="0" borderId="7" xfId="2" applyNumberFormat="1" applyFont="1" applyFill="1" applyBorder="1" applyAlignment="1" applyProtection="1">
      <alignment horizontal="center" vertical="top" shrinkToFit="1"/>
      <protection locked="0"/>
    </xf>
    <xf numFmtId="49" fontId="7" fillId="0" borderId="7" xfId="1" applyNumberFormat="1" applyFont="1" applyFill="1" applyBorder="1" applyAlignment="1" applyProtection="1">
      <alignment horizontal="center" vertical="top" wrapText="1"/>
      <protection locked="0"/>
    </xf>
    <xf numFmtId="4" fontId="9" fillId="0" borderId="7" xfId="0" applyNumberFormat="1" applyFont="1" applyFill="1" applyBorder="1" applyAlignment="1">
      <alignment horizontal="center" vertical="top"/>
    </xf>
    <xf numFmtId="2" fontId="7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7" xfId="1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Alignment="1" applyProtection="1">
      <alignment horizontal="center"/>
      <protection locked="0"/>
    </xf>
    <xf numFmtId="4" fontId="4" fillId="0" borderId="6" xfId="0" applyNumberFormat="1" applyFont="1" applyFill="1" applyBorder="1" applyAlignment="1">
      <alignment horizontal="center" vertical="center" wrapText="1"/>
    </xf>
    <xf numFmtId="4" fontId="7" fillId="0" borderId="7" xfId="1" applyNumberFormat="1" applyFont="1" applyFill="1" applyBorder="1" applyAlignment="1" applyProtection="1">
      <alignment horizontal="center" vertical="top"/>
      <protection locked="0"/>
    </xf>
    <xf numFmtId="4" fontId="8" fillId="0" borderId="7" xfId="1" applyNumberFormat="1" applyFont="1" applyFill="1" applyBorder="1" applyAlignment="1" applyProtection="1">
      <alignment horizontal="center" vertical="top"/>
      <protection locked="0"/>
    </xf>
    <xf numFmtId="2" fontId="7" fillId="0" borderId="7" xfId="1" applyNumberFormat="1" applyFont="1" applyFill="1" applyBorder="1" applyAlignment="1" applyProtection="1">
      <alignment horizontal="left" vertical="top" wrapText="1"/>
      <protection locked="0"/>
    </xf>
    <xf numFmtId="4" fontId="7" fillId="0" borderId="7" xfId="4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0" applyFont="1" applyFill="1" applyProtection="1">
      <protection locked="0"/>
    </xf>
    <xf numFmtId="164" fontId="9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4" fontId="7" fillId="0" borderId="7" xfId="3" applyNumberFormat="1" applyFont="1" applyFill="1" applyBorder="1" applyAlignment="1" applyProtection="1">
      <alignment horizontal="center" vertical="top"/>
      <protection locked="0"/>
    </xf>
    <xf numFmtId="49" fontId="7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1" applyNumberFormat="1" applyFont="1" applyFill="1" applyBorder="1" applyAlignment="1" applyProtection="1">
      <alignment horizontal="center" vertical="top"/>
      <protection locked="0"/>
    </xf>
    <xf numFmtId="4" fontId="5" fillId="0" borderId="7" xfId="1" applyNumberFormat="1" applyFont="1" applyFill="1" applyBorder="1" applyAlignment="1" applyProtection="1">
      <alignment horizontal="center" vertical="top"/>
      <protection locked="0"/>
    </xf>
    <xf numFmtId="4" fontId="3" fillId="0" borderId="7" xfId="1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Fill="1"/>
    <xf numFmtId="164" fontId="9" fillId="0" borderId="0" xfId="0" applyNumberFormat="1" applyFont="1" applyFill="1"/>
    <xf numFmtId="0" fontId="6" fillId="0" borderId="0" xfId="0" applyFont="1" applyFill="1" applyBorder="1"/>
    <xf numFmtId="49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/>
    </xf>
    <xf numFmtId="4" fontId="7" fillId="0" borderId="7" xfId="2" applyNumberFormat="1" applyFont="1" applyFill="1" applyBorder="1" applyAlignment="1" applyProtection="1">
      <alignment horizontal="center" vertical="top" shrinkToFit="1"/>
      <protection locked="0"/>
    </xf>
    <xf numFmtId="11" fontId="7" fillId="0" borderId="7" xfId="1" applyNumberFormat="1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4" fontId="9" fillId="0" borderId="7" xfId="0" applyNumberFormat="1" applyFont="1" applyFill="1" applyBorder="1" applyAlignment="1">
      <alignment horizontal="center" vertical="top" shrinkToFit="1"/>
    </xf>
    <xf numFmtId="4" fontId="5" fillId="0" borderId="7" xfId="0" applyNumberFormat="1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49" fontId="10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</cellXfs>
  <cellStyles count="5">
    <cellStyle name="xl24" xfId="2"/>
    <cellStyle name="xl26" xfId="1"/>
    <cellStyle name="xl32" xfId="4"/>
    <cellStyle name="xl34" xfId="3"/>
    <cellStyle name="Обычный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2"/>
  <sheetViews>
    <sheetView tabSelected="1" zoomScale="66" zoomScaleNormal="66" workbookViewId="0">
      <selection activeCell="N7" sqref="N7"/>
    </sheetView>
  </sheetViews>
  <sheetFormatPr defaultRowHeight="18" x14ac:dyDescent="0.25"/>
  <cols>
    <col min="1" max="1" width="9.140625" style="42"/>
    <col min="2" max="2" width="32.42578125" style="42" customWidth="1"/>
    <col min="3" max="3" width="45.42578125" style="42" customWidth="1"/>
    <col min="4" max="4" width="13" style="42" customWidth="1"/>
    <col min="5" max="5" width="30.42578125" style="23" customWidth="1"/>
    <col min="6" max="6" width="9" style="42" customWidth="1"/>
    <col min="7" max="7" width="24.28515625" style="42" customWidth="1"/>
    <col min="8" max="8" width="19.42578125" style="42" customWidth="1"/>
    <col min="9" max="9" width="20.85546875" style="42" customWidth="1"/>
    <col min="10" max="10" width="28.28515625" style="58" customWidth="1"/>
    <col min="11" max="11" width="24.28515625" style="42" customWidth="1"/>
    <col min="12" max="12" width="23.7109375" style="42" customWidth="1"/>
    <col min="13" max="13" width="9.140625" style="42"/>
    <col min="14" max="14" width="17.5703125" style="43" customWidth="1"/>
    <col min="15" max="34" width="9.140625" style="42"/>
    <col min="35" max="93" width="9.140625" style="44"/>
    <col min="94" max="16384" width="9.140625" style="42"/>
  </cols>
  <sheetData>
    <row r="1" spans="1:93" s="23" customFormat="1" ht="184.5" customHeight="1" x14ac:dyDescent="0.25">
      <c r="A1" s="17" t="s">
        <v>0</v>
      </c>
      <c r="B1" s="22" t="s">
        <v>1</v>
      </c>
      <c r="C1" s="22" t="s">
        <v>2</v>
      </c>
      <c r="D1" s="17" t="s">
        <v>3</v>
      </c>
      <c r="E1" s="17" t="s">
        <v>4</v>
      </c>
      <c r="F1" s="17" t="s">
        <v>5</v>
      </c>
      <c r="G1" s="17" t="s">
        <v>106</v>
      </c>
      <c r="H1" s="17" t="s">
        <v>101</v>
      </c>
      <c r="I1" s="17" t="s">
        <v>102</v>
      </c>
      <c r="J1" s="19" t="s">
        <v>6</v>
      </c>
      <c r="K1" s="20"/>
      <c r="L1" s="21"/>
      <c r="N1" s="24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</row>
    <row r="2" spans="1:93" s="28" customFormat="1" ht="45" customHeight="1" x14ac:dyDescent="0.25">
      <c r="A2" s="18"/>
      <c r="B2" s="7"/>
      <c r="C2" s="7"/>
      <c r="D2" s="18"/>
      <c r="E2" s="18"/>
      <c r="F2" s="18"/>
      <c r="G2" s="18"/>
      <c r="H2" s="18"/>
      <c r="I2" s="18"/>
      <c r="J2" s="1" t="s">
        <v>103</v>
      </c>
      <c r="K2" s="1" t="s">
        <v>104</v>
      </c>
      <c r="L2" s="1" t="s">
        <v>105</v>
      </c>
      <c r="M2" s="26"/>
      <c r="N2" s="27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</row>
    <row r="3" spans="1:93" s="28" customFormat="1" ht="30.75" customHeight="1" x14ac:dyDescent="0.25">
      <c r="A3" s="16">
        <v>1</v>
      </c>
      <c r="B3" s="7" t="s">
        <v>7</v>
      </c>
      <c r="C3" s="7" t="s">
        <v>8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  <c r="I3" s="16">
        <v>9</v>
      </c>
      <c r="J3" s="1">
        <v>10</v>
      </c>
      <c r="K3" s="1">
        <v>11</v>
      </c>
      <c r="L3" s="1">
        <v>12</v>
      </c>
      <c r="M3" s="26"/>
      <c r="N3" s="27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</row>
    <row r="4" spans="1:93" s="28" customFormat="1" ht="44.25" customHeight="1" x14ac:dyDescent="0.25">
      <c r="A4" s="16">
        <v>1</v>
      </c>
      <c r="B4" s="2" t="s">
        <v>9</v>
      </c>
      <c r="C4" s="2" t="s">
        <v>10</v>
      </c>
      <c r="D4" s="4"/>
      <c r="E4" s="4"/>
      <c r="F4" s="4">
        <v>100</v>
      </c>
      <c r="G4" s="29">
        <f>G5+G9+G14+G16+G20+G22+G28+G33+G35</f>
        <v>13092320</v>
      </c>
      <c r="H4" s="29">
        <f t="shared" ref="H4:L4" si="0">H5+H9+H14+H16+H20+H22+H28+H33+H35</f>
        <v>12378362.75</v>
      </c>
      <c r="I4" s="29">
        <f>I5+I9+I14+I16+I20+I22+I28+I33+I35</f>
        <v>15476714.85</v>
      </c>
      <c r="J4" s="29">
        <f t="shared" si="0"/>
        <v>15089100</v>
      </c>
      <c r="K4" s="29">
        <f t="shared" si="0"/>
        <v>15374000</v>
      </c>
      <c r="L4" s="29">
        <f t="shared" si="0"/>
        <v>15897000</v>
      </c>
      <c r="M4" s="26"/>
      <c r="N4" s="27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</row>
    <row r="5" spans="1:93" s="28" customFormat="1" ht="41.25" customHeight="1" x14ac:dyDescent="0.25">
      <c r="A5" s="16">
        <f>A4+1</f>
        <v>2</v>
      </c>
      <c r="B5" s="2" t="s">
        <v>11</v>
      </c>
      <c r="C5" s="2" t="s">
        <v>12</v>
      </c>
      <c r="D5" s="4"/>
      <c r="E5" s="4"/>
      <c r="F5" s="4">
        <f>F4+1</f>
        <v>101</v>
      </c>
      <c r="G5" s="29">
        <f>G6+G7+G8</f>
        <v>4017000</v>
      </c>
      <c r="H5" s="29">
        <f t="shared" ref="H5:L5" si="1">H6+H7+H8</f>
        <v>3433997</v>
      </c>
      <c r="I5" s="29">
        <f t="shared" si="1"/>
        <v>4884200</v>
      </c>
      <c r="J5" s="29">
        <f t="shared" si="1"/>
        <v>5074700</v>
      </c>
      <c r="K5" s="29">
        <f t="shared" si="1"/>
        <v>5292900</v>
      </c>
      <c r="L5" s="29">
        <f t="shared" si="1"/>
        <v>5552300</v>
      </c>
      <c r="M5" s="26"/>
      <c r="N5" s="27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</row>
    <row r="6" spans="1:93" s="28" customFormat="1" ht="162" x14ac:dyDescent="0.25">
      <c r="A6" s="16">
        <f t="shared" ref="A6:A48" si="2">A5+1</f>
        <v>3</v>
      </c>
      <c r="B6" s="8" t="s">
        <v>13</v>
      </c>
      <c r="C6" s="12" t="s">
        <v>14</v>
      </c>
      <c r="D6" s="8" t="s">
        <v>15</v>
      </c>
      <c r="E6" s="5" t="s">
        <v>16</v>
      </c>
      <c r="F6" s="4">
        <f t="shared" ref="F6:F48" si="3">F5+1</f>
        <v>102</v>
      </c>
      <c r="G6" s="30">
        <v>3954700</v>
      </c>
      <c r="H6" s="9">
        <v>3415389.7199999997</v>
      </c>
      <c r="I6" s="30">
        <v>4806000</v>
      </c>
      <c r="J6" s="30">
        <v>4993500</v>
      </c>
      <c r="K6" s="30">
        <v>5208200</v>
      </c>
      <c r="L6" s="30">
        <v>5463500</v>
      </c>
      <c r="M6" s="26"/>
      <c r="N6" s="27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</row>
    <row r="7" spans="1:93" s="28" customFormat="1" ht="275.25" customHeight="1" x14ac:dyDescent="0.25">
      <c r="A7" s="16">
        <f t="shared" si="2"/>
        <v>4</v>
      </c>
      <c r="B7" s="8" t="s">
        <v>17</v>
      </c>
      <c r="C7" s="12" t="s">
        <v>18</v>
      </c>
      <c r="D7" s="8" t="s">
        <v>15</v>
      </c>
      <c r="E7" s="5" t="s">
        <v>16</v>
      </c>
      <c r="F7" s="4">
        <f t="shared" si="3"/>
        <v>103</v>
      </c>
      <c r="G7" s="30">
        <v>3100</v>
      </c>
      <c r="H7" s="9">
        <v>0.14000000000000001</v>
      </c>
      <c r="I7" s="30">
        <v>4900</v>
      </c>
      <c r="J7" s="30">
        <v>5100</v>
      </c>
      <c r="K7" s="30">
        <v>5300</v>
      </c>
      <c r="L7" s="30">
        <v>5500</v>
      </c>
      <c r="M7" s="26"/>
      <c r="N7" s="27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</row>
    <row r="8" spans="1:93" s="28" customFormat="1" ht="110.25" customHeight="1" x14ac:dyDescent="0.25">
      <c r="A8" s="16">
        <f t="shared" si="2"/>
        <v>5</v>
      </c>
      <c r="B8" s="8" t="s">
        <v>19</v>
      </c>
      <c r="C8" s="13" t="s">
        <v>20</v>
      </c>
      <c r="D8" s="8" t="s">
        <v>15</v>
      </c>
      <c r="E8" s="5" t="s">
        <v>16</v>
      </c>
      <c r="F8" s="4">
        <f t="shared" si="3"/>
        <v>104</v>
      </c>
      <c r="G8" s="30">
        <v>59200</v>
      </c>
      <c r="H8" s="9">
        <v>18607.14</v>
      </c>
      <c r="I8" s="30">
        <v>73300</v>
      </c>
      <c r="J8" s="30">
        <v>76100</v>
      </c>
      <c r="K8" s="30">
        <v>79400</v>
      </c>
      <c r="L8" s="30">
        <v>83300</v>
      </c>
      <c r="M8" s="26"/>
      <c r="N8" s="27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</row>
    <row r="9" spans="1:93" s="28" customFormat="1" ht="81" customHeight="1" x14ac:dyDescent="0.25">
      <c r="A9" s="16">
        <f t="shared" si="2"/>
        <v>6</v>
      </c>
      <c r="B9" s="2" t="s">
        <v>21</v>
      </c>
      <c r="C9" s="2" t="s">
        <v>22</v>
      </c>
      <c r="D9" s="8"/>
      <c r="E9" s="2"/>
      <c r="F9" s="4">
        <f t="shared" si="3"/>
        <v>105</v>
      </c>
      <c r="G9" s="31">
        <f>G10+G11+G12+G13</f>
        <v>3230520</v>
      </c>
      <c r="H9" s="31">
        <f t="shared" ref="H9:L9" si="4">H10+H11+H12+H13</f>
        <v>2778959.44</v>
      </c>
      <c r="I9" s="31">
        <f t="shared" si="4"/>
        <v>3230520</v>
      </c>
      <c r="J9" s="31">
        <f t="shared" si="4"/>
        <v>3276400</v>
      </c>
      <c r="K9" s="31">
        <f t="shared" si="4"/>
        <v>3443600</v>
      </c>
      <c r="L9" s="31">
        <f t="shared" si="4"/>
        <v>3708700</v>
      </c>
      <c r="M9" s="26"/>
      <c r="N9" s="2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</row>
    <row r="10" spans="1:93" s="34" customFormat="1" ht="168" customHeight="1" x14ac:dyDescent="0.25">
      <c r="A10" s="16">
        <f t="shared" si="2"/>
        <v>7</v>
      </c>
      <c r="B10" s="8" t="s">
        <v>23</v>
      </c>
      <c r="C10" s="32" t="s">
        <v>24</v>
      </c>
      <c r="D10" s="8" t="s">
        <v>25</v>
      </c>
      <c r="E10" s="6" t="s">
        <v>26</v>
      </c>
      <c r="F10" s="4">
        <f t="shared" si="3"/>
        <v>106</v>
      </c>
      <c r="G10" s="30">
        <v>1460610</v>
      </c>
      <c r="H10" s="9">
        <v>1358774.73</v>
      </c>
      <c r="I10" s="30">
        <v>1460610</v>
      </c>
      <c r="J10" s="33">
        <v>1480900</v>
      </c>
      <c r="K10" s="33">
        <v>1556500</v>
      </c>
      <c r="L10" s="9">
        <v>1676300</v>
      </c>
      <c r="N10" s="35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</row>
    <row r="11" spans="1:93" s="34" customFormat="1" ht="305.25" customHeight="1" x14ac:dyDescent="0.25">
      <c r="A11" s="16">
        <f t="shared" si="2"/>
        <v>8</v>
      </c>
      <c r="B11" s="8" t="s">
        <v>27</v>
      </c>
      <c r="C11" s="12" t="s">
        <v>28</v>
      </c>
      <c r="D11" s="8" t="s">
        <v>25</v>
      </c>
      <c r="E11" s="6" t="s">
        <v>26</v>
      </c>
      <c r="F11" s="4">
        <f t="shared" si="3"/>
        <v>107</v>
      </c>
      <c r="G11" s="30">
        <v>8090</v>
      </c>
      <c r="H11" s="9">
        <v>7686.77</v>
      </c>
      <c r="I11" s="30">
        <v>8090</v>
      </c>
      <c r="J11" s="37">
        <v>9800</v>
      </c>
      <c r="K11" s="37">
        <v>10300</v>
      </c>
      <c r="L11" s="9">
        <v>11100</v>
      </c>
      <c r="N11" s="35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</row>
    <row r="12" spans="1:93" s="34" customFormat="1" ht="288" x14ac:dyDescent="0.25">
      <c r="A12" s="16">
        <f t="shared" si="2"/>
        <v>9</v>
      </c>
      <c r="B12" s="8" t="s">
        <v>29</v>
      </c>
      <c r="C12" s="12" t="s">
        <v>30</v>
      </c>
      <c r="D12" s="8" t="s">
        <v>25</v>
      </c>
      <c r="E12" s="6" t="s">
        <v>26</v>
      </c>
      <c r="F12" s="4">
        <f t="shared" si="3"/>
        <v>108</v>
      </c>
      <c r="G12" s="30">
        <v>1944970</v>
      </c>
      <c r="H12" s="9">
        <v>1564178.6</v>
      </c>
      <c r="I12" s="30">
        <v>1944970</v>
      </c>
      <c r="J12" s="37">
        <v>1972400</v>
      </c>
      <c r="K12" s="37">
        <v>2073000</v>
      </c>
      <c r="L12" s="9">
        <v>2232600</v>
      </c>
      <c r="N12" s="35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</row>
    <row r="13" spans="1:93" s="34" customFormat="1" ht="260.25" customHeight="1" x14ac:dyDescent="0.25">
      <c r="A13" s="16">
        <f t="shared" si="2"/>
        <v>10</v>
      </c>
      <c r="B13" s="8" t="s">
        <v>31</v>
      </c>
      <c r="C13" s="12" t="s">
        <v>32</v>
      </c>
      <c r="D13" s="8" t="s">
        <v>25</v>
      </c>
      <c r="E13" s="6" t="s">
        <v>26</v>
      </c>
      <c r="F13" s="4">
        <f t="shared" si="3"/>
        <v>109</v>
      </c>
      <c r="G13" s="30">
        <v>-183150</v>
      </c>
      <c r="H13" s="9">
        <v>-151680.66</v>
      </c>
      <c r="I13" s="30">
        <v>-183150</v>
      </c>
      <c r="J13" s="37">
        <v>-186700</v>
      </c>
      <c r="K13" s="37">
        <v>-196200</v>
      </c>
      <c r="L13" s="9">
        <v>-211300</v>
      </c>
      <c r="N13" s="35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</row>
    <row r="14" spans="1:93" s="34" customFormat="1" ht="36" x14ac:dyDescent="0.25">
      <c r="A14" s="16">
        <f t="shared" si="2"/>
        <v>11</v>
      </c>
      <c r="B14" s="2" t="s">
        <v>33</v>
      </c>
      <c r="C14" s="3" t="s">
        <v>34</v>
      </c>
      <c r="D14" s="2"/>
      <c r="E14" s="2"/>
      <c r="F14" s="4">
        <f t="shared" si="3"/>
        <v>110</v>
      </c>
      <c r="G14" s="31">
        <f>G15</f>
        <v>5000</v>
      </c>
      <c r="H14" s="31">
        <f t="shared" ref="H14:L14" si="5">H15</f>
        <v>3432</v>
      </c>
      <c r="I14" s="31">
        <f t="shared" si="5"/>
        <v>3500</v>
      </c>
      <c r="J14" s="31">
        <f t="shared" si="5"/>
        <v>1000</v>
      </c>
      <c r="K14" s="31">
        <f t="shared" si="5"/>
        <v>4500</v>
      </c>
      <c r="L14" s="31">
        <f t="shared" si="5"/>
        <v>4500</v>
      </c>
      <c r="N14" s="35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</row>
    <row r="15" spans="1:93" s="34" customFormat="1" ht="131.25" customHeight="1" x14ac:dyDescent="0.25">
      <c r="A15" s="16">
        <f t="shared" si="2"/>
        <v>12</v>
      </c>
      <c r="B15" s="8" t="s">
        <v>35</v>
      </c>
      <c r="C15" s="38" t="s">
        <v>36</v>
      </c>
      <c r="D15" s="39" t="s">
        <v>15</v>
      </c>
      <c r="E15" s="5" t="s">
        <v>16</v>
      </c>
      <c r="F15" s="4">
        <f t="shared" si="3"/>
        <v>111</v>
      </c>
      <c r="G15" s="40">
        <v>5000</v>
      </c>
      <c r="H15" s="9">
        <v>3432</v>
      </c>
      <c r="I15" s="30">
        <v>3500</v>
      </c>
      <c r="J15" s="37">
        <v>1000</v>
      </c>
      <c r="K15" s="37">
        <v>4500</v>
      </c>
      <c r="L15" s="9">
        <v>4500</v>
      </c>
      <c r="N15" s="35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</row>
    <row r="16" spans="1:93" s="34" customFormat="1" ht="27.75" customHeight="1" x14ac:dyDescent="0.25">
      <c r="A16" s="16">
        <f t="shared" si="2"/>
        <v>13</v>
      </c>
      <c r="B16" s="2" t="s">
        <v>37</v>
      </c>
      <c r="C16" s="3" t="s">
        <v>38</v>
      </c>
      <c r="D16" s="39"/>
      <c r="E16" s="5"/>
      <c r="F16" s="4">
        <f t="shared" si="3"/>
        <v>112</v>
      </c>
      <c r="G16" s="41">
        <f>G17+G18+G19</f>
        <v>3451800</v>
      </c>
      <c r="H16" s="41">
        <f t="shared" ref="H16:L16" si="6">H17+H18+H19</f>
        <v>1824164.5899999999</v>
      </c>
      <c r="I16" s="41">
        <f t="shared" si="6"/>
        <v>3008000</v>
      </c>
      <c r="J16" s="41">
        <f t="shared" si="6"/>
        <v>2817000</v>
      </c>
      <c r="K16" s="41">
        <f t="shared" si="6"/>
        <v>3058000</v>
      </c>
      <c r="L16" s="41">
        <f t="shared" si="6"/>
        <v>3072000</v>
      </c>
      <c r="N16" s="35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</row>
    <row r="17" spans="1:93" s="34" customFormat="1" ht="108" x14ac:dyDescent="0.25">
      <c r="A17" s="16">
        <f t="shared" si="2"/>
        <v>14</v>
      </c>
      <c r="B17" s="8" t="s">
        <v>39</v>
      </c>
      <c r="C17" s="38" t="s">
        <v>40</v>
      </c>
      <c r="D17" s="8" t="s">
        <v>15</v>
      </c>
      <c r="E17" s="5" t="s">
        <v>16</v>
      </c>
      <c r="F17" s="4">
        <f t="shared" si="3"/>
        <v>113</v>
      </c>
      <c r="G17" s="30">
        <v>796800</v>
      </c>
      <c r="H17" s="9">
        <v>332129.93999999994</v>
      </c>
      <c r="I17" s="30">
        <v>791000</v>
      </c>
      <c r="J17" s="37">
        <v>818000</v>
      </c>
      <c r="K17" s="37">
        <v>824000</v>
      </c>
      <c r="L17" s="9">
        <v>831000</v>
      </c>
      <c r="N17" s="35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</row>
    <row r="18" spans="1:93" s="34" customFormat="1" ht="72" x14ac:dyDescent="0.25">
      <c r="A18" s="16">
        <f t="shared" si="2"/>
        <v>15</v>
      </c>
      <c r="B18" s="8" t="s">
        <v>41</v>
      </c>
      <c r="C18" s="38" t="s">
        <v>42</v>
      </c>
      <c r="D18" s="8" t="s">
        <v>15</v>
      </c>
      <c r="E18" s="5" t="s">
        <v>16</v>
      </c>
      <c r="F18" s="4">
        <f t="shared" si="3"/>
        <v>114</v>
      </c>
      <c r="G18" s="30">
        <v>1500000</v>
      </c>
      <c r="H18" s="9">
        <v>989379.27</v>
      </c>
      <c r="I18" s="30">
        <v>1281000</v>
      </c>
      <c r="J18" s="37">
        <v>1129400</v>
      </c>
      <c r="K18" s="37">
        <v>1262200</v>
      </c>
      <c r="L18" s="9">
        <v>1266200</v>
      </c>
      <c r="N18" s="35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</row>
    <row r="19" spans="1:93" ht="72" x14ac:dyDescent="0.25">
      <c r="A19" s="16">
        <f t="shared" si="2"/>
        <v>16</v>
      </c>
      <c r="B19" s="8" t="s">
        <v>43</v>
      </c>
      <c r="C19" s="38" t="s">
        <v>44</v>
      </c>
      <c r="D19" s="8" t="s">
        <v>15</v>
      </c>
      <c r="E19" s="5" t="s">
        <v>16</v>
      </c>
      <c r="F19" s="4">
        <f t="shared" si="3"/>
        <v>115</v>
      </c>
      <c r="G19" s="30">
        <v>1155000</v>
      </c>
      <c r="H19" s="9">
        <v>502655.38</v>
      </c>
      <c r="I19" s="30">
        <v>936000</v>
      </c>
      <c r="J19" s="37">
        <v>869600</v>
      </c>
      <c r="K19" s="37">
        <v>971800</v>
      </c>
      <c r="L19" s="9">
        <v>974800</v>
      </c>
    </row>
    <row r="20" spans="1:93" ht="27" customHeight="1" x14ac:dyDescent="0.25">
      <c r="A20" s="16">
        <f t="shared" si="2"/>
        <v>17</v>
      </c>
      <c r="B20" s="2" t="s">
        <v>45</v>
      </c>
      <c r="C20" s="45" t="s">
        <v>46</v>
      </c>
      <c r="D20" s="8"/>
      <c r="E20" s="5"/>
      <c r="F20" s="4">
        <f t="shared" si="3"/>
        <v>116</v>
      </c>
      <c r="G20" s="31">
        <f>G21</f>
        <v>14500</v>
      </c>
      <c r="H20" s="31">
        <f t="shared" ref="H20:L20" si="7">H21</f>
        <v>7280</v>
      </c>
      <c r="I20" s="31">
        <f t="shared" si="7"/>
        <v>14500</v>
      </c>
      <c r="J20" s="31">
        <f t="shared" si="7"/>
        <v>14500</v>
      </c>
      <c r="K20" s="31">
        <f t="shared" si="7"/>
        <v>14500</v>
      </c>
      <c r="L20" s="31">
        <f t="shared" si="7"/>
        <v>14500</v>
      </c>
    </row>
    <row r="21" spans="1:93" ht="186" customHeight="1" x14ac:dyDescent="0.25">
      <c r="A21" s="16">
        <f t="shared" si="2"/>
        <v>18</v>
      </c>
      <c r="B21" s="46" t="s">
        <v>47</v>
      </c>
      <c r="C21" s="13" t="s">
        <v>48</v>
      </c>
      <c r="D21" s="8" t="s">
        <v>49</v>
      </c>
      <c r="E21" s="10" t="s">
        <v>50</v>
      </c>
      <c r="F21" s="4">
        <f t="shared" si="3"/>
        <v>117</v>
      </c>
      <c r="G21" s="30">
        <v>14500</v>
      </c>
      <c r="H21" s="9">
        <v>7280</v>
      </c>
      <c r="I21" s="30">
        <v>14500</v>
      </c>
      <c r="J21" s="30">
        <v>14500</v>
      </c>
      <c r="K21" s="37">
        <v>14500</v>
      </c>
      <c r="L21" s="9">
        <v>14500</v>
      </c>
    </row>
    <row r="22" spans="1:93" ht="126" x14ac:dyDescent="0.25">
      <c r="A22" s="16">
        <f t="shared" si="2"/>
        <v>19</v>
      </c>
      <c r="B22" s="2" t="s">
        <v>51</v>
      </c>
      <c r="C22" s="2" t="s">
        <v>52</v>
      </c>
      <c r="D22" s="8"/>
      <c r="E22" s="5"/>
      <c r="F22" s="4">
        <f t="shared" si="3"/>
        <v>118</v>
      </c>
      <c r="G22" s="31">
        <f>G23+G24+G25+G26+G27</f>
        <v>2158500</v>
      </c>
      <c r="H22" s="31">
        <f t="shared" ref="H22:L22" si="8">H23+H24+H25+H26+H27</f>
        <v>2109606.41</v>
      </c>
      <c r="I22" s="31">
        <f t="shared" si="8"/>
        <v>2484843</v>
      </c>
      <c r="J22" s="31">
        <f t="shared" si="8"/>
        <v>2232700</v>
      </c>
      <c r="K22" s="31">
        <f t="shared" si="8"/>
        <v>2225200</v>
      </c>
      <c r="L22" s="31">
        <f t="shared" si="8"/>
        <v>2210200</v>
      </c>
    </row>
    <row r="23" spans="1:93" ht="205.5" customHeight="1" x14ac:dyDescent="0.25">
      <c r="A23" s="16">
        <f t="shared" si="2"/>
        <v>20</v>
      </c>
      <c r="B23" s="8" t="s">
        <v>53</v>
      </c>
      <c r="C23" s="12" t="s">
        <v>54</v>
      </c>
      <c r="D23" s="8" t="s">
        <v>55</v>
      </c>
      <c r="E23" s="10" t="s">
        <v>56</v>
      </c>
      <c r="F23" s="4">
        <f t="shared" si="3"/>
        <v>119</v>
      </c>
      <c r="G23" s="30">
        <v>310000</v>
      </c>
      <c r="H23" s="9">
        <v>190008.94</v>
      </c>
      <c r="I23" s="30">
        <v>296600</v>
      </c>
      <c r="J23" s="37">
        <v>310000</v>
      </c>
      <c r="K23" s="37">
        <v>302500</v>
      </c>
      <c r="L23" s="9">
        <v>287500</v>
      </c>
    </row>
    <row r="24" spans="1:93" ht="187.5" customHeight="1" x14ac:dyDescent="0.25">
      <c r="A24" s="16">
        <f t="shared" si="2"/>
        <v>21</v>
      </c>
      <c r="B24" s="8" t="s">
        <v>57</v>
      </c>
      <c r="C24" s="13" t="s">
        <v>58</v>
      </c>
      <c r="D24" s="8" t="s">
        <v>49</v>
      </c>
      <c r="E24" s="10" t="s">
        <v>50</v>
      </c>
      <c r="F24" s="4">
        <f t="shared" si="3"/>
        <v>120</v>
      </c>
      <c r="G24" s="30">
        <v>1395200</v>
      </c>
      <c r="H24" s="9">
        <v>1238989</v>
      </c>
      <c r="I24" s="30">
        <v>1395200</v>
      </c>
      <c r="J24" s="37">
        <v>1459700</v>
      </c>
      <c r="K24" s="37">
        <v>1459700</v>
      </c>
      <c r="L24" s="9">
        <v>1459700</v>
      </c>
    </row>
    <row r="25" spans="1:93" ht="177" customHeight="1" x14ac:dyDescent="0.25">
      <c r="A25" s="16">
        <f t="shared" si="2"/>
        <v>22</v>
      </c>
      <c r="B25" s="8" t="s">
        <v>59</v>
      </c>
      <c r="C25" s="13" t="s">
        <v>60</v>
      </c>
      <c r="D25" s="8" t="s">
        <v>49</v>
      </c>
      <c r="E25" s="10" t="s">
        <v>50</v>
      </c>
      <c r="F25" s="4">
        <f t="shared" si="3"/>
        <v>121</v>
      </c>
      <c r="G25" s="30">
        <v>342400</v>
      </c>
      <c r="H25" s="9">
        <v>256298.18</v>
      </c>
      <c r="I25" s="47">
        <v>327000</v>
      </c>
      <c r="J25" s="37">
        <v>272000</v>
      </c>
      <c r="K25" s="37">
        <v>272000</v>
      </c>
      <c r="L25" s="37">
        <v>272000</v>
      </c>
    </row>
    <row r="26" spans="1:93" ht="90" x14ac:dyDescent="0.25">
      <c r="A26" s="16">
        <f t="shared" si="2"/>
        <v>23</v>
      </c>
      <c r="B26" s="8" t="s">
        <v>61</v>
      </c>
      <c r="C26" s="13" t="s">
        <v>62</v>
      </c>
      <c r="D26" s="8" t="s">
        <v>49</v>
      </c>
      <c r="E26" s="10" t="s">
        <v>50</v>
      </c>
      <c r="F26" s="4">
        <f t="shared" si="3"/>
        <v>122</v>
      </c>
      <c r="G26" s="30">
        <v>110900</v>
      </c>
      <c r="H26" s="9">
        <v>69167.289999999994</v>
      </c>
      <c r="I26" s="30">
        <v>110900</v>
      </c>
      <c r="J26" s="37">
        <v>191000</v>
      </c>
      <c r="K26" s="37">
        <v>191000</v>
      </c>
      <c r="L26" s="37">
        <v>191000</v>
      </c>
    </row>
    <row r="27" spans="1:93" ht="180" x14ac:dyDescent="0.25">
      <c r="A27" s="16">
        <f t="shared" si="2"/>
        <v>24</v>
      </c>
      <c r="B27" s="8" t="s">
        <v>63</v>
      </c>
      <c r="C27" s="13" t="s">
        <v>64</v>
      </c>
      <c r="D27" s="8" t="s">
        <v>49</v>
      </c>
      <c r="E27" s="10" t="s">
        <v>50</v>
      </c>
      <c r="F27" s="4">
        <f t="shared" si="3"/>
        <v>123</v>
      </c>
      <c r="G27" s="30">
        <v>0</v>
      </c>
      <c r="H27" s="9">
        <v>355143</v>
      </c>
      <c r="I27" s="9">
        <v>355143</v>
      </c>
      <c r="J27" s="37">
        <v>0</v>
      </c>
      <c r="K27" s="37">
        <v>0</v>
      </c>
      <c r="L27" s="9">
        <v>0</v>
      </c>
    </row>
    <row r="28" spans="1:93" ht="54" x14ac:dyDescent="0.25">
      <c r="A28" s="16">
        <f t="shared" si="2"/>
        <v>25</v>
      </c>
      <c r="B28" s="2" t="s">
        <v>65</v>
      </c>
      <c r="C28" s="45" t="s">
        <v>66</v>
      </c>
      <c r="D28" s="8"/>
      <c r="E28" s="10"/>
      <c r="F28" s="4">
        <f t="shared" si="3"/>
        <v>124</v>
      </c>
      <c r="G28" s="31">
        <f>G29+G30+G31+G32</f>
        <v>215000</v>
      </c>
      <c r="H28" s="31">
        <f t="shared" ref="H28:L28" si="9">H29+H30+H31+H32</f>
        <v>1351508.29</v>
      </c>
      <c r="I28" s="31">
        <f t="shared" si="9"/>
        <v>1025087.25</v>
      </c>
      <c r="J28" s="31">
        <f t="shared" si="9"/>
        <v>1335300</v>
      </c>
      <c r="K28" s="31">
        <f t="shared" si="9"/>
        <v>1335300</v>
      </c>
      <c r="L28" s="31">
        <f t="shared" si="9"/>
        <v>1334800</v>
      </c>
    </row>
    <row r="29" spans="1:93" ht="233.25" customHeight="1" x14ac:dyDescent="0.25">
      <c r="A29" s="16">
        <f t="shared" si="2"/>
        <v>26</v>
      </c>
      <c r="B29" s="8" t="s">
        <v>67</v>
      </c>
      <c r="C29" s="48" t="s">
        <v>68</v>
      </c>
      <c r="D29" s="8" t="s">
        <v>49</v>
      </c>
      <c r="E29" s="10" t="s">
        <v>50</v>
      </c>
      <c r="F29" s="4">
        <f t="shared" si="3"/>
        <v>125</v>
      </c>
      <c r="G29" s="30">
        <v>0</v>
      </c>
      <c r="H29" s="9">
        <v>328800</v>
      </c>
      <c r="I29" s="47">
        <v>0</v>
      </c>
      <c r="J29" s="37">
        <v>0</v>
      </c>
      <c r="K29" s="37">
        <v>0</v>
      </c>
      <c r="L29" s="9">
        <v>0</v>
      </c>
    </row>
    <row r="30" spans="1:93" ht="108" x14ac:dyDescent="0.25">
      <c r="A30" s="16">
        <f t="shared" si="2"/>
        <v>27</v>
      </c>
      <c r="B30" s="8" t="s">
        <v>69</v>
      </c>
      <c r="C30" s="13" t="s">
        <v>70</v>
      </c>
      <c r="D30" s="8" t="s">
        <v>55</v>
      </c>
      <c r="E30" s="10" t="s">
        <v>56</v>
      </c>
      <c r="F30" s="4">
        <f t="shared" si="3"/>
        <v>126</v>
      </c>
      <c r="G30" s="30">
        <v>102500</v>
      </c>
      <c r="H30" s="9">
        <v>16728.330000000002</v>
      </c>
      <c r="I30" s="9">
        <v>16728.330000000002</v>
      </c>
      <c r="J30" s="37">
        <v>18600</v>
      </c>
      <c r="K30" s="37">
        <v>17500</v>
      </c>
      <c r="L30" s="9">
        <v>15000</v>
      </c>
    </row>
    <row r="31" spans="1:93" ht="198" x14ac:dyDescent="0.25">
      <c r="A31" s="16">
        <f t="shared" si="2"/>
        <v>28</v>
      </c>
      <c r="B31" s="8" t="s">
        <v>71</v>
      </c>
      <c r="C31" s="48" t="s">
        <v>72</v>
      </c>
      <c r="D31" s="8" t="s">
        <v>55</v>
      </c>
      <c r="E31" s="10" t="s">
        <v>56</v>
      </c>
      <c r="F31" s="4">
        <f t="shared" si="3"/>
        <v>127</v>
      </c>
      <c r="G31" s="30">
        <v>12500</v>
      </c>
      <c r="H31" s="9">
        <v>27621.040000000001</v>
      </c>
      <c r="I31" s="9">
        <v>30000</v>
      </c>
      <c r="J31" s="37">
        <v>12500</v>
      </c>
      <c r="K31" s="37">
        <v>12500</v>
      </c>
      <c r="L31" s="9">
        <v>12000</v>
      </c>
    </row>
    <row r="32" spans="1:93" ht="126" x14ac:dyDescent="0.25">
      <c r="A32" s="16">
        <f t="shared" si="2"/>
        <v>29</v>
      </c>
      <c r="B32" s="8" t="s">
        <v>73</v>
      </c>
      <c r="C32" s="13" t="s">
        <v>74</v>
      </c>
      <c r="D32" s="8" t="s">
        <v>49</v>
      </c>
      <c r="E32" s="10" t="s">
        <v>50</v>
      </c>
      <c r="F32" s="4">
        <f t="shared" si="3"/>
        <v>128</v>
      </c>
      <c r="G32" s="30">
        <v>100000</v>
      </c>
      <c r="H32" s="9">
        <v>978358.92</v>
      </c>
      <c r="I32" s="9">
        <v>978358.92</v>
      </c>
      <c r="J32" s="37">
        <v>1304200</v>
      </c>
      <c r="K32" s="37">
        <v>1305300</v>
      </c>
      <c r="L32" s="9">
        <v>1307800</v>
      </c>
    </row>
    <row r="33" spans="1:12" ht="36" x14ac:dyDescent="0.25">
      <c r="A33" s="16">
        <f t="shared" si="2"/>
        <v>30</v>
      </c>
      <c r="B33" s="2" t="s">
        <v>75</v>
      </c>
      <c r="C33" s="2" t="s">
        <v>76</v>
      </c>
      <c r="D33" s="8"/>
      <c r="E33" s="10"/>
      <c r="F33" s="4">
        <f t="shared" si="3"/>
        <v>129</v>
      </c>
      <c r="G33" s="31">
        <f>G34</f>
        <v>0</v>
      </c>
      <c r="H33" s="31">
        <f t="shared" ref="H33:L33" si="10">H34</f>
        <v>16197.6</v>
      </c>
      <c r="I33" s="31">
        <f t="shared" si="10"/>
        <v>16197.6</v>
      </c>
      <c r="J33" s="31">
        <f t="shared" si="10"/>
        <v>0</v>
      </c>
      <c r="K33" s="31">
        <f t="shared" si="10"/>
        <v>0</v>
      </c>
      <c r="L33" s="31">
        <f t="shared" si="10"/>
        <v>0</v>
      </c>
    </row>
    <row r="34" spans="1:12" ht="181.5" customHeight="1" x14ac:dyDescent="0.25">
      <c r="A34" s="16">
        <f t="shared" si="2"/>
        <v>31</v>
      </c>
      <c r="B34" s="8" t="s">
        <v>77</v>
      </c>
      <c r="C34" s="13" t="s">
        <v>78</v>
      </c>
      <c r="D34" s="8" t="s">
        <v>49</v>
      </c>
      <c r="E34" s="10" t="s">
        <v>50</v>
      </c>
      <c r="F34" s="4">
        <f t="shared" si="3"/>
        <v>130</v>
      </c>
      <c r="G34" s="30">
        <v>0</v>
      </c>
      <c r="H34" s="9">
        <v>16197.6</v>
      </c>
      <c r="I34" s="9">
        <v>16197.6</v>
      </c>
      <c r="J34" s="37">
        <v>0</v>
      </c>
      <c r="K34" s="37">
        <v>0</v>
      </c>
      <c r="L34" s="9">
        <v>0</v>
      </c>
    </row>
    <row r="35" spans="1:12" ht="45.75" customHeight="1" x14ac:dyDescent="0.25">
      <c r="A35" s="16">
        <f t="shared" si="2"/>
        <v>32</v>
      </c>
      <c r="B35" s="2" t="s">
        <v>79</v>
      </c>
      <c r="C35" s="45" t="s">
        <v>80</v>
      </c>
      <c r="D35" s="8"/>
      <c r="E35" s="10"/>
      <c r="F35" s="4">
        <f t="shared" si="3"/>
        <v>131</v>
      </c>
      <c r="G35" s="31">
        <f>SUM(G36:G39)</f>
        <v>0</v>
      </c>
      <c r="H35" s="31">
        <f>SUM(H36:H39)</f>
        <v>853217.41999999993</v>
      </c>
      <c r="I35" s="31">
        <f t="shared" ref="I35:L35" si="11">SUM(I36:I39)</f>
        <v>809867</v>
      </c>
      <c r="J35" s="31">
        <f t="shared" si="11"/>
        <v>337500</v>
      </c>
      <c r="K35" s="31">
        <f t="shared" si="11"/>
        <v>0</v>
      </c>
      <c r="L35" s="31">
        <f t="shared" si="11"/>
        <v>0</v>
      </c>
    </row>
    <row r="36" spans="1:12" ht="54" x14ac:dyDescent="0.25">
      <c r="A36" s="14"/>
      <c r="B36" s="6" t="s">
        <v>107</v>
      </c>
      <c r="C36" s="13" t="s">
        <v>109</v>
      </c>
      <c r="D36" s="8" t="s">
        <v>49</v>
      </c>
      <c r="E36" s="10" t="s">
        <v>50</v>
      </c>
      <c r="F36" s="15"/>
      <c r="G36" s="30">
        <v>0</v>
      </c>
      <c r="H36" s="30">
        <v>380814.06</v>
      </c>
      <c r="I36" s="30">
        <v>0</v>
      </c>
      <c r="J36" s="30">
        <v>0</v>
      </c>
      <c r="K36" s="30">
        <v>0</v>
      </c>
      <c r="L36" s="30">
        <v>0</v>
      </c>
    </row>
    <row r="37" spans="1:12" ht="78.75" customHeight="1" x14ac:dyDescent="0.25">
      <c r="A37" s="14"/>
      <c r="B37" s="6" t="s">
        <v>108</v>
      </c>
      <c r="C37" s="13" t="s">
        <v>110</v>
      </c>
      <c r="D37" s="8" t="s">
        <v>55</v>
      </c>
      <c r="E37" s="10" t="s">
        <v>56</v>
      </c>
      <c r="F37" s="15"/>
      <c r="G37" s="30">
        <v>0</v>
      </c>
      <c r="H37" s="30">
        <v>825.67</v>
      </c>
      <c r="I37" s="30">
        <v>850</v>
      </c>
      <c r="J37" s="30">
        <v>0</v>
      </c>
      <c r="K37" s="30">
        <v>0</v>
      </c>
      <c r="L37" s="30">
        <v>0</v>
      </c>
    </row>
    <row r="38" spans="1:12" ht="54" x14ac:dyDescent="0.25">
      <c r="A38" s="14"/>
      <c r="B38" s="6" t="s">
        <v>108</v>
      </c>
      <c r="C38" s="13" t="s">
        <v>110</v>
      </c>
      <c r="D38" s="8" t="s">
        <v>49</v>
      </c>
      <c r="E38" s="10" t="s">
        <v>50</v>
      </c>
      <c r="F38" s="15"/>
      <c r="G38" s="30">
        <v>0</v>
      </c>
      <c r="H38" s="30">
        <v>451010.69</v>
      </c>
      <c r="I38" s="30">
        <v>788450</v>
      </c>
      <c r="J38" s="30">
        <v>337500</v>
      </c>
      <c r="K38" s="30">
        <v>0</v>
      </c>
      <c r="L38" s="30">
        <v>0</v>
      </c>
    </row>
    <row r="39" spans="1:12" ht="72" customHeight="1" x14ac:dyDescent="0.25">
      <c r="A39" s="16">
        <f>A35+1</f>
        <v>33</v>
      </c>
      <c r="B39" s="8" t="s">
        <v>81</v>
      </c>
      <c r="C39" s="49" t="s">
        <v>82</v>
      </c>
      <c r="D39" s="39" t="s">
        <v>49</v>
      </c>
      <c r="E39" s="10" t="s">
        <v>50</v>
      </c>
      <c r="F39" s="4">
        <f>F35+1</f>
        <v>132</v>
      </c>
      <c r="G39" s="40">
        <v>0</v>
      </c>
      <c r="H39" s="9">
        <v>20567</v>
      </c>
      <c r="I39" s="9">
        <v>20567</v>
      </c>
      <c r="J39" s="11">
        <v>0</v>
      </c>
      <c r="K39" s="11">
        <v>0</v>
      </c>
      <c r="L39" s="9">
        <v>0</v>
      </c>
    </row>
    <row r="40" spans="1:12" ht="45.75" customHeight="1" x14ac:dyDescent="0.25">
      <c r="A40" s="16">
        <f t="shared" si="2"/>
        <v>34</v>
      </c>
      <c r="B40" s="2" t="s">
        <v>83</v>
      </c>
      <c r="C40" s="50" t="s">
        <v>84</v>
      </c>
      <c r="D40" s="39"/>
      <c r="E40" s="10"/>
      <c r="F40" s="4">
        <f t="shared" si="3"/>
        <v>133</v>
      </c>
      <c r="G40" s="41">
        <f>G41+G42+G43+G44+G45+G46+G47+G48</f>
        <v>32676825.360000003</v>
      </c>
      <c r="H40" s="41">
        <f t="shared" ref="H40:L40" si="12">H41+H42+H43+H44+H45+H46+H47+H48</f>
        <v>27891235.82</v>
      </c>
      <c r="I40" s="41">
        <f>I41+I42+I43+I44+I45+I46+I47+I48</f>
        <v>32676825.360000003</v>
      </c>
      <c r="J40" s="41">
        <f t="shared" si="12"/>
        <v>5943200</v>
      </c>
      <c r="K40" s="41">
        <f t="shared" si="12"/>
        <v>4264800</v>
      </c>
      <c r="L40" s="41">
        <f t="shared" si="12"/>
        <v>4089900</v>
      </c>
    </row>
    <row r="41" spans="1:12" ht="85.5" customHeight="1" x14ac:dyDescent="0.25">
      <c r="A41" s="16">
        <f t="shared" si="2"/>
        <v>35</v>
      </c>
      <c r="B41" s="6" t="s">
        <v>85</v>
      </c>
      <c r="C41" s="49" t="s">
        <v>86</v>
      </c>
      <c r="D41" s="39" t="s">
        <v>49</v>
      </c>
      <c r="E41" s="10" t="s">
        <v>50</v>
      </c>
      <c r="F41" s="4">
        <f t="shared" si="3"/>
        <v>134</v>
      </c>
      <c r="G41" s="40">
        <v>3671000</v>
      </c>
      <c r="H41" s="9">
        <v>3061400</v>
      </c>
      <c r="I41" s="40">
        <v>3671000</v>
      </c>
      <c r="J41" s="51">
        <v>2005800</v>
      </c>
      <c r="K41" s="51">
        <v>1475400</v>
      </c>
      <c r="L41" s="51">
        <v>1290000</v>
      </c>
    </row>
    <row r="42" spans="1:12" ht="126" customHeight="1" x14ac:dyDescent="0.25">
      <c r="A42" s="16">
        <f t="shared" si="2"/>
        <v>36</v>
      </c>
      <c r="B42" s="6" t="s">
        <v>87</v>
      </c>
      <c r="C42" s="49" t="s">
        <v>88</v>
      </c>
      <c r="D42" s="39" t="s">
        <v>49</v>
      </c>
      <c r="E42" s="10" t="s">
        <v>50</v>
      </c>
      <c r="F42" s="4">
        <f t="shared" si="3"/>
        <v>135</v>
      </c>
      <c r="G42" s="40">
        <v>20692620.920000002</v>
      </c>
      <c r="H42" s="9">
        <v>19518264.050000001</v>
      </c>
      <c r="I42" s="40">
        <v>20692620.920000002</v>
      </c>
      <c r="J42" s="11">
        <v>0</v>
      </c>
      <c r="K42" s="11">
        <v>0</v>
      </c>
      <c r="L42" s="9">
        <v>0</v>
      </c>
    </row>
    <row r="43" spans="1:12" ht="77.25" customHeight="1" x14ac:dyDescent="0.25">
      <c r="A43" s="16">
        <f t="shared" si="2"/>
        <v>37</v>
      </c>
      <c r="B43" s="6" t="s">
        <v>89</v>
      </c>
      <c r="C43" s="49" t="s">
        <v>90</v>
      </c>
      <c r="D43" s="39" t="s">
        <v>49</v>
      </c>
      <c r="E43" s="10" t="s">
        <v>50</v>
      </c>
      <c r="F43" s="4">
        <f t="shared" si="3"/>
        <v>136</v>
      </c>
      <c r="G43" s="40">
        <v>639977.98</v>
      </c>
      <c r="H43" s="9">
        <v>603657.65</v>
      </c>
      <c r="I43" s="40">
        <v>639977.98</v>
      </c>
      <c r="J43" s="11">
        <v>0</v>
      </c>
      <c r="K43" s="11">
        <v>0</v>
      </c>
      <c r="L43" s="9">
        <v>0</v>
      </c>
    </row>
    <row r="44" spans="1:12" ht="89.25" customHeight="1" x14ac:dyDescent="0.25">
      <c r="A44" s="16">
        <f t="shared" si="2"/>
        <v>38</v>
      </c>
      <c r="B44" s="6" t="s">
        <v>91</v>
      </c>
      <c r="C44" s="49" t="s">
        <v>92</v>
      </c>
      <c r="D44" s="39" t="s">
        <v>49</v>
      </c>
      <c r="E44" s="10" t="s">
        <v>50</v>
      </c>
      <c r="F44" s="4">
        <f t="shared" si="3"/>
        <v>137</v>
      </c>
      <c r="G44" s="40">
        <v>956833</v>
      </c>
      <c r="H44" s="9">
        <v>889537.87</v>
      </c>
      <c r="I44" s="40">
        <v>956833</v>
      </c>
      <c r="J44" s="11">
        <v>0</v>
      </c>
      <c r="K44" s="11">
        <v>0</v>
      </c>
      <c r="L44" s="9">
        <v>0</v>
      </c>
    </row>
    <row r="45" spans="1:12" ht="45.75" customHeight="1" x14ac:dyDescent="0.25">
      <c r="A45" s="16">
        <f t="shared" si="2"/>
        <v>39</v>
      </c>
      <c r="B45" s="6" t="s">
        <v>93</v>
      </c>
      <c r="C45" s="49" t="s">
        <v>94</v>
      </c>
      <c r="D45" s="39" t="s">
        <v>49</v>
      </c>
      <c r="E45" s="10" t="s">
        <v>50</v>
      </c>
      <c r="F45" s="4">
        <f t="shared" si="3"/>
        <v>138</v>
      </c>
      <c r="G45" s="40">
        <v>4957900</v>
      </c>
      <c r="H45" s="9">
        <v>2742835.25</v>
      </c>
      <c r="I45" s="40">
        <v>4957900</v>
      </c>
      <c r="J45" s="52">
        <v>3482000</v>
      </c>
      <c r="K45" s="52">
        <v>2321000</v>
      </c>
      <c r="L45" s="52">
        <v>2321000</v>
      </c>
    </row>
    <row r="46" spans="1:12" ht="87" customHeight="1" x14ac:dyDescent="0.25">
      <c r="A46" s="16">
        <f t="shared" si="2"/>
        <v>40</v>
      </c>
      <c r="B46" s="8" t="s">
        <v>95</v>
      </c>
      <c r="C46" s="49" t="s">
        <v>96</v>
      </c>
      <c r="D46" s="39" t="s">
        <v>49</v>
      </c>
      <c r="E46" s="10" t="s">
        <v>50</v>
      </c>
      <c r="F46" s="4">
        <f t="shared" si="3"/>
        <v>139</v>
      </c>
      <c r="G46" s="40">
        <v>160110</v>
      </c>
      <c r="H46" s="9">
        <v>155610</v>
      </c>
      <c r="I46" s="40">
        <v>160110</v>
      </c>
      <c r="J46" s="52">
        <v>167800</v>
      </c>
      <c r="K46" s="52">
        <v>167800</v>
      </c>
      <c r="L46" s="52">
        <v>167800</v>
      </c>
    </row>
    <row r="47" spans="1:12" ht="114.75" customHeight="1" x14ac:dyDescent="0.25">
      <c r="A47" s="16">
        <f t="shared" si="2"/>
        <v>41</v>
      </c>
      <c r="B47" s="8" t="s">
        <v>97</v>
      </c>
      <c r="C47" s="49" t="s">
        <v>98</v>
      </c>
      <c r="D47" s="39" t="s">
        <v>49</v>
      </c>
      <c r="E47" s="10" t="s">
        <v>50</v>
      </c>
      <c r="F47" s="4">
        <f t="shared" si="3"/>
        <v>140</v>
      </c>
      <c r="G47" s="40">
        <v>250000</v>
      </c>
      <c r="H47" s="9">
        <v>190600</v>
      </c>
      <c r="I47" s="40">
        <v>250000</v>
      </c>
      <c r="J47" s="52">
        <v>287600</v>
      </c>
      <c r="K47" s="52">
        <v>300600</v>
      </c>
      <c r="L47" s="52">
        <v>311100</v>
      </c>
    </row>
    <row r="48" spans="1:12" ht="64.5" customHeight="1" x14ac:dyDescent="0.25">
      <c r="A48" s="16">
        <f t="shared" si="2"/>
        <v>42</v>
      </c>
      <c r="B48" s="8" t="s">
        <v>97</v>
      </c>
      <c r="C48" s="49" t="s">
        <v>99</v>
      </c>
      <c r="D48" s="39" t="s">
        <v>49</v>
      </c>
      <c r="E48" s="10" t="s">
        <v>50</v>
      </c>
      <c r="F48" s="4">
        <f t="shared" si="3"/>
        <v>141</v>
      </c>
      <c r="G48" s="40">
        <v>1348383.46</v>
      </c>
      <c r="H48" s="9">
        <v>729331</v>
      </c>
      <c r="I48" s="40">
        <v>1348383.46</v>
      </c>
      <c r="J48" s="11">
        <v>0</v>
      </c>
      <c r="K48" s="11">
        <v>0</v>
      </c>
      <c r="L48" s="9">
        <v>0</v>
      </c>
    </row>
    <row r="49" spans="2:12" x14ac:dyDescent="0.25">
      <c r="G49" s="53"/>
      <c r="H49" s="53"/>
      <c r="I49" s="53"/>
      <c r="J49" s="54"/>
      <c r="K49" s="53"/>
      <c r="L49" s="53"/>
    </row>
    <row r="51" spans="2:12" x14ac:dyDescent="0.25">
      <c r="B51" s="55" t="s">
        <v>100</v>
      </c>
      <c r="C51" s="56"/>
      <c r="D51" s="56"/>
      <c r="E51" s="57"/>
    </row>
    <row r="52" spans="2:12" x14ac:dyDescent="0.25">
      <c r="B52" s="56"/>
      <c r="C52" s="56"/>
      <c r="D52" s="56"/>
      <c r="E52" s="57"/>
    </row>
  </sheetData>
  <mergeCells count="8">
    <mergeCell ref="I1:I2"/>
    <mergeCell ref="J1:L1"/>
    <mergeCell ref="A1:A2"/>
    <mergeCell ref="D1:D2"/>
    <mergeCell ref="E1:E2"/>
    <mergeCell ref="F1:F2"/>
    <mergeCell ref="G1:G2"/>
    <mergeCell ref="H1:H2"/>
  </mergeCells>
  <pageMargins left="0.70866141732283472" right="0.70866141732283472" top="0.74803149606299213" bottom="0.74803149606299213" header="0.31496062992125984" footer="0.31496062992125984"/>
  <pageSetup paperSize="9" scale="4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Стифеева</cp:lastModifiedBy>
  <cp:lastPrinted>2022-11-18T07:16:19Z</cp:lastPrinted>
  <dcterms:created xsi:type="dcterms:W3CDTF">2021-11-19T06:31:06Z</dcterms:created>
  <dcterms:modified xsi:type="dcterms:W3CDTF">2022-11-22T09:03:33Z</dcterms:modified>
</cp:coreProperties>
</file>